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en_skoroszyt"/>
  <bookViews>
    <workbookView xWindow="0" yWindow="0" windowWidth="9720" windowHeight="7320" activeTab="0"/>
  </bookViews>
  <sheets>
    <sheet name="Układ Słoneczny" sheetId="1" r:id="rId1"/>
    <sheet name="Wykres Promienie i gęstości" sheetId="2" r:id="rId2"/>
    <sheet name="Wykres Masy planet" sheetId="3" r:id="rId3"/>
  </sheets>
  <definedNames>
    <definedName name="_pr3">#REF!</definedName>
    <definedName name="ax">#REF!</definedName>
    <definedName name="ay">#REF!</definedName>
    <definedName name="DATABASE">'Układ Słoneczny'!$A$4:$J$12</definedName>
    <definedName name="dt">#REF!</definedName>
    <definedName name="pr">#REF!</definedName>
    <definedName name="vx">#REF!</definedName>
    <definedName name="vy">#REF!</definedName>
    <definedName name="x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<sst xmlns="http://schemas.openxmlformats.org/spreadsheetml/2006/main" count="28" uniqueCount="27">
  <si>
    <t>Układ Słoneczny  w liczbach</t>
  </si>
  <si>
    <t>Planeta</t>
  </si>
  <si>
    <t>masa 
w odn.
do Ziemi</t>
  </si>
  <si>
    <t>promień (km)</t>
  </si>
  <si>
    <t>nach.
do eklip.
(w st.)</t>
  </si>
  <si>
    <t>masa (kg)</t>
  </si>
  <si>
    <t>Ziemia</t>
  </si>
  <si>
    <t>Merkury</t>
  </si>
  <si>
    <t>Wenus</t>
  </si>
  <si>
    <t>Mars</t>
  </si>
  <si>
    <t>Neptun</t>
  </si>
  <si>
    <t>Jowisz</t>
  </si>
  <si>
    <t>Uran</t>
  </si>
  <si>
    <t>Saturn</t>
  </si>
  <si>
    <t>Księżyc</t>
  </si>
  <si>
    <t>Słońce</t>
  </si>
  <si>
    <r>
      <t>a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/T</t>
    </r>
    <r>
      <rPr>
        <vertAlign val="superscript"/>
        <sz val="10"/>
        <rFont val="Arial CE"/>
        <family val="0"/>
      </rPr>
      <t>2</t>
    </r>
  </si>
  <si>
    <t xml:space="preserve">Śr. odl. od Ziemi (km)   </t>
  </si>
  <si>
    <t>Promień  (km)</t>
  </si>
  <si>
    <t>Masa  (kg)</t>
  </si>
  <si>
    <t>Okr. Obiegu (dni)</t>
  </si>
  <si>
    <t xml:space="preserve"> Odl. od Słońca (km)</t>
  </si>
  <si>
    <t>spłaszczenie orbity</t>
  </si>
  <si>
    <t>a         śr.odleg. (Ziemia=1)</t>
  </si>
  <si>
    <t>T       okr.obiegu (lat)</t>
  </si>
  <si>
    <r>
      <t>objętość  (m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)</t>
    </r>
  </si>
  <si>
    <r>
      <t>gęstość  (kg/m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</si>
</sst>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Geneva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vertAlign val="superscript"/>
      <sz val="10"/>
      <name val="Arial CE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63"/>
      <name val="Calibri"/>
      <family val="0"/>
    </font>
    <font>
      <sz val="20"/>
      <color indexed="63"/>
      <name val="Calibri"/>
      <family val="0"/>
    </font>
    <font>
      <i/>
      <sz val="10"/>
      <color indexed="8"/>
      <name val="Geneva"/>
      <family val="0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11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Gęstości i promienie planet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5925"/>
          <c:w val="0.926"/>
          <c:h val="0.89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'Układ Słoneczny'!$J$4</c:f>
              <c:strCache>
                <c:ptCount val="1"/>
                <c:pt idx="0">
                  <c:v>gęstość  (kg/m3)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'Układ Słoneczny'!$A$5:$A$12</c:f>
              <c:strCache>
                <c:ptCount val="8"/>
                <c:pt idx="0">
                  <c:v>Merkury</c:v>
                </c:pt>
                <c:pt idx="1">
                  <c:v>Wenus</c:v>
                </c:pt>
                <c:pt idx="2">
                  <c:v>Ziemia</c:v>
                </c:pt>
                <c:pt idx="3">
                  <c:v>Mars</c:v>
                </c:pt>
                <c:pt idx="4">
                  <c:v>Jowisz</c:v>
                </c:pt>
                <c:pt idx="5">
                  <c:v>Saturn</c:v>
                </c:pt>
                <c:pt idx="6">
                  <c:v>Uran</c:v>
                </c:pt>
                <c:pt idx="7">
                  <c:v>Neptun</c:v>
                </c:pt>
              </c:strCache>
            </c:strRef>
          </c:cat>
          <c:val>
            <c:numRef>
              <c:f>'Układ Słoneczny'!$J$5:$J$12</c:f>
              <c:numCache>
                <c:ptCount val="8"/>
                <c:pt idx="0">
                  <c:v>5399.702334498544</c:v>
                </c:pt>
                <c:pt idx="1">
                  <c:v>5248.897521283779</c:v>
                </c:pt>
                <c:pt idx="2">
                  <c:v>5496.9661706467405</c:v>
                </c:pt>
                <c:pt idx="3">
                  <c:v>3892.904466138516</c:v>
                </c:pt>
                <c:pt idx="4">
                  <c:v>1245.5433288431088</c:v>
                </c:pt>
                <c:pt idx="5">
                  <c:v>702.8993844878961</c:v>
                </c:pt>
                <c:pt idx="6">
                  <c:v>956.1485573950588</c:v>
                </c:pt>
                <c:pt idx="7">
                  <c:v>1713.5431676155692</c:v>
                </c:pt>
              </c:numCache>
            </c:numRef>
          </c:val>
        </c:ser>
        <c:gapWidth val="219"/>
        <c:axId val="45332208"/>
        <c:axId val="52447793"/>
      </c:barChart>
      <c:lineChart>
        <c:grouping val="standard"/>
        <c:varyColors val="0"/>
        <c:ser>
          <c:idx val="0"/>
          <c:order val="0"/>
          <c:tx>
            <c:strRef>
              <c:f>'Układ Słoneczny'!$F$4</c:f>
              <c:strCache>
                <c:ptCount val="1"/>
                <c:pt idx="0">
                  <c:v>promień (km)</c:v>
                </c:pt>
              </c:strCache>
            </c:strRef>
          </c:tx>
          <c:spPr>
            <a:ln w="25400">
              <a:solidFill>
                <a:srgbClr val="FFFF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'Układ Słoneczny'!$A$5:$A$12</c:f>
              <c:strCache>
                <c:ptCount val="8"/>
                <c:pt idx="0">
                  <c:v>Merkury</c:v>
                </c:pt>
                <c:pt idx="1">
                  <c:v>Wenus</c:v>
                </c:pt>
                <c:pt idx="2">
                  <c:v>Ziemia</c:v>
                </c:pt>
                <c:pt idx="3">
                  <c:v>Mars</c:v>
                </c:pt>
                <c:pt idx="4">
                  <c:v>Jowisz</c:v>
                </c:pt>
                <c:pt idx="5">
                  <c:v>Saturn</c:v>
                </c:pt>
                <c:pt idx="6">
                  <c:v>Uran</c:v>
                </c:pt>
                <c:pt idx="7">
                  <c:v>Neptun</c:v>
                </c:pt>
              </c:strCache>
            </c:strRef>
          </c:cat>
          <c:val>
            <c:numRef>
              <c:f>'Układ Słoneczny'!$F$5:$F$12</c:f>
              <c:numCache>
                <c:ptCount val="8"/>
                <c:pt idx="0">
                  <c:v>2440</c:v>
                </c:pt>
                <c:pt idx="1">
                  <c:v>6050</c:v>
                </c:pt>
                <c:pt idx="2">
                  <c:v>6378</c:v>
                </c:pt>
                <c:pt idx="3">
                  <c:v>3397</c:v>
                </c:pt>
                <c:pt idx="4">
                  <c:v>71400</c:v>
                </c:pt>
                <c:pt idx="5">
                  <c:v>57800</c:v>
                </c:pt>
                <c:pt idx="6">
                  <c:v>27900</c:v>
                </c:pt>
                <c:pt idx="7">
                  <c:v>24300</c:v>
                </c:pt>
              </c:numCache>
            </c:numRef>
          </c:val>
          <c:smooth val="0"/>
        </c:ser>
        <c:axId val="10732670"/>
        <c:axId val="5306983"/>
      </c:lineChart>
      <c:catAx>
        <c:axId val="4533220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447793"/>
        <c:crosses val="autoZero"/>
        <c:auto val="1"/>
        <c:lblOffset val="100"/>
        <c:tickLblSkip val="1"/>
        <c:noMultiLvlLbl val="0"/>
      </c:catAx>
      <c:valAx>
        <c:axId val="52447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Gęstość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5332208"/>
        <c:crossesAt val="1"/>
        <c:crossBetween val="between"/>
        <c:dispUnits/>
      </c:valAx>
      <c:catAx>
        <c:axId val="10732670"/>
        <c:scaling>
          <c:orientation val="minMax"/>
        </c:scaling>
        <c:axPos val="b"/>
        <c:delete val="1"/>
        <c:majorTickMark val="out"/>
        <c:minorTickMark val="none"/>
        <c:tickLblPos val="nextTo"/>
        <c:crossAx val="5306983"/>
        <c:crosses val="autoZero"/>
        <c:auto val="1"/>
        <c:lblOffset val="100"/>
        <c:tickLblSkip val="1"/>
        <c:noMultiLvlLbl val="0"/>
      </c:catAx>
      <c:valAx>
        <c:axId val="5306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Promień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7326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"/>
          <c:y val="0.95275"/>
          <c:w val="0.260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424242"/>
                </a:solidFill>
              </a:rPr>
              <a:t>M</a:t>
            </a:r>
            <a:r>
              <a:rPr lang="en-US" cap="none" sz="2000" b="0" i="0" u="none" baseline="0">
                <a:solidFill>
                  <a:srgbClr val="424242"/>
                </a:solidFill>
              </a:rPr>
              <a:t>asa 
</a:t>
            </a:r>
            <a:r>
              <a:rPr lang="en-US" cap="none" sz="2000" b="0" i="0" u="none" baseline="0">
                <a:solidFill>
                  <a:srgbClr val="424242"/>
                </a:solidFill>
              </a:rPr>
              <a:t>planet</a:t>
            </a:r>
          </a:p>
        </c:rich>
      </c:tx>
      <c:layout>
        <c:manualLayout>
          <c:xMode val="factor"/>
          <c:yMode val="factor"/>
          <c:x val="-0.4312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"/>
          <c:y val="0.19725"/>
          <c:w val="0.4745"/>
          <c:h val="0.72325"/>
        </c:manualLayout>
      </c:layout>
      <c:pieChart>
        <c:varyColors val="1"/>
        <c:ser>
          <c:idx val="0"/>
          <c:order val="0"/>
          <c:tx>
            <c:strRef>
              <c:f>'Układ Słoneczny'!$E$4</c:f>
              <c:strCache>
                <c:ptCount val="1"/>
                <c:pt idx="0">
                  <c:v>masa 
w odn.
do Ziemi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explosion val="8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9969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424242"/>
                        </a:solidFill>
                      </a:rPr>
                      <a:t>[NAZWA KATEGORII]
</a:t>
                    </a:r>
                    <a:r>
                      <a:rPr lang="en-US" cap="none" sz="1200" b="0" i="0" u="none" baseline="0">
                        <a:solidFill>
                          <a:srgbClr val="424242"/>
                        </a:solidFill>
                      </a:rPr>
                      <a:t>[PROCENTOWE]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424242"/>
                        </a:solidFill>
                      </a:rPr>
                      <a:t>[NAZWA KATEGORII]</a:t>
                    </a:r>
                    <a:r>
                      <a:rPr lang="en-US" cap="none" sz="1400" b="0" i="0" u="none" baseline="0">
                        <a:solidFill>
                          <a:srgbClr val="424242"/>
                        </a:solidFill>
                      </a:rPr>
                      <a:t>
[PROCENTOWE]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'Układ Słoneczny'!$A$5:$A$12</c:f>
              <c:strCache>
                <c:ptCount val="8"/>
                <c:pt idx="0">
                  <c:v>Merkury</c:v>
                </c:pt>
                <c:pt idx="1">
                  <c:v>Wenus</c:v>
                </c:pt>
                <c:pt idx="2">
                  <c:v>Ziemia</c:v>
                </c:pt>
                <c:pt idx="3">
                  <c:v>Mars</c:v>
                </c:pt>
                <c:pt idx="4">
                  <c:v>Jowisz</c:v>
                </c:pt>
                <c:pt idx="5">
                  <c:v>Saturn</c:v>
                </c:pt>
                <c:pt idx="6">
                  <c:v>Uran</c:v>
                </c:pt>
                <c:pt idx="7">
                  <c:v>Neptun</c:v>
                </c:pt>
              </c:strCache>
            </c:strRef>
          </c:cat>
          <c:val>
            <c:numRef>
              <c:f>'Układ Słoneczny'!$E$5:$E$12</c:f>
              <c:numCache>
                <c:ptCount val="8"/>
                <c:pt idx="0">
                  <c:v>0.055</c:v>
                </c:pt>
                <c:pt idx="1">
                  <c:v>0.815</c:v>
                </c:pt>
                <c:pt idx="2">
                  <c:v>1</c:v>
                </c:pt>
                <c:pt idx="3">
                  <c:v>0.107</c:v>
                </c:pt>
                <c:pt idx="4">
                  <c:v>317.89</c:v>
                </c:pt>
                <c:pt idx="5">
                  <c:v>95.17</c:v>
                </c:pt>
                <c:pt idx="6">
                  <c:v>14.56</c:v>
                </c:pt>
                <c:pt idx="7">
                  <c:v>17.24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</xdr:row>
      <xdr:rowOff>28575</xdr:rowOff>
    </xdr:from>
    <xdr:to>
      <xdr:col>9</xdr:col>
      <xdr:colOff>104775</xdr:colOff>
      <xdr:row>2</xdr:row>
      <xdr:rowOff>161925</xdr:rowOff>
    </xdr:to>
    <xdr:sp>
      <xdr:nvSpPr>
        <xdr:cNvPr id="1" name="Tekst 2"/>
        <xdr:cNvSpPr txBox="1">
          <a:spLocks noChangeArrowheads="1"/>
        </xdr:cNvSpPr>
      </xdr:nvSpPr>
      <xdr:spPr>
        <a:xfrm>
          <a:off x="5876925" y="257175"/>
          <a:ext cx="914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masa (kol.E)
</a:t>
          </a:r>
          <a:r>
            <a:rPr lang="en-US" cap="none" sz="1000" b="0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*masa Ziemi</a:t>
          </a:r>
        </a:p>
      </xdr:txBody>
    </xdr:sp>
    <xdr:clientData/>
  </xdr:twoCellAnchor>
  <xdr:twoCellAnchor>
    <xdr:from>
      <xdr:col>7</xdr:col>
      <xdr:colOff>561975</xdr:colOff>
      <xdr:row>1</xdr:row>
      <xdr:rowOff>28575</xdr:rowOff>
    </xdr:from>
    <xdr:to>
      <xdr:col>9</xdr:col>
      <xdr:colOff>104775</xdr:colOff>
      <xdr:row>2</xdr:row>
      <xdr:rowOff>161925</xdr:rowOff>
    </xdr:to>
    <xdr:sp>
      <xdr:nvSpPr>
        <xdr:cNvPr id="2" name="Tekst 2"/>
        <xdr:cNvSpPr txBox="1">
          <a:spLocks noChangeArrowheads="1"/>
        </xdr:cNvSpPr>
      </xdr:nvSpPr>
      <xdr:spPr>
        <a:xfrm>
          <a:off x="5876925" y="257175"/>
          <a:ext cx="914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masa (kol.E)
</a:t>
          </a:r>
          <a:r>
            <a:rPr lang="en-US" cap="none" sz="1000" b="0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*masa Ziemi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1"/>
  <sheetViews>
    <sheetView showGridLines="0" tabSelected="1" zoomScale="120" zoomScaleNormal="120" zoomScalePageLayoutView="0" workbookViewId="0" topLeftCell="A1">
      <selection activeCell="E4" activeCellId="1" sqref="A4:A12 E4:E12"/>
    </sheetView>
  </sheetViews>
  <sheetFormatPr defaultColWidth="9.00390625" defaultRowHeight="12.75"/>
  <cols>
    <col min="1" max="1" width="10.75390625" style="1" customWidth="1"/>
    <col min="2" max="2" width="10.25390625" style="1" customWidth="1"/>
    <col min="3" max="3" width="12.00390625" style="1" customWidth="1"/>
    <col min="4" max="4" width="11.00390625" style="1" customWidth="1"/>
    <col min="5" max="5" width="8.375" style="1" customWidth="1"/>
    <col min="6" max="6" width="9.125" style="1" customWidth="1"/>
    <col min="7" max="7" width="8.25390625" style="1" customWidth="1"/>
    <col min="8" max="8" width="9.00390625" style="1" customWidth="1"/>
    <col min="9" max="9" width="9.00390625" style="1" bestFit="1" customWidth="1"/>
    <col min="10" max="10" width="14.125" style="1" bestFit="1" customWidth="1"/>
    <col min="11" max="11" width="5.875" style="1" customWidth="1"/>
    <col min="12" max="255" width="11.375" style="1" customWidth="1"/>
    <col min="256" max="16384" width="9.125" style="1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19"/>
      <c r="I1" s="19"/>
      <c r="J1" s="19"/>
      <c r="K1" s="19"/>
    </row>
    <row r="2" spans="1:8" ht="12.75">
      <c r="A2" s="13"/>
      <c r="B2" s="8"/>
      <c r="C2" s="8"/>
      <c r="D2" s="8"/>
      <c r="E2" s="8"/>
      <c r="F2" s="8"/>
      <c r="G2" s="8"/>
      <c r="H2" s="8"/>
    </row>
    <row r="3" spans="2:10" ht="12.75">
      <c r="B3" s="6"/>
      <c r="C3" s="7"/>
      <c r="D3" s="7"/>
      <c r="E3" s="7"/>
      <c r="F3" s="7"/>
      <c r="G3" s="7"/>
      <c r="H3" s="7"/>
      <c r="I3" s="7"/>
      <c r="J3" s="7"/>
    </row>
    <row r="4" spans="1:11" s="2" customFormat="1" ht="41.25" customHeight="1">
      <c r="A4" s="33" t="s">
        <v>1</v>
      </c>
      <c r="B4" s="5" t="s">
        <v>23</v>
      </c>
      <c r="C4" s="5" t="s">
        <v>22</v>
      </c>
      <c r="D4" s="5" t="s">
        <v>24</v>
      </c>
      <c r="E4" s="5" t="s">
        <v>2</v>
      </c>
      <c r="F4" s="5" t="s">
        <v>3</v>
      </c>
      <c r="G4" s="14" t="s">
        <v>4</v>
      </c>
      <c r="H4" s="5" t="s">
        <v>25</v>
      </c>
      <c r="I4" s="5" t="s">
        <v>5</v>
      </c>
      <c r="J4" s="5" t="s">
        <v>26</v>
      </c>
      <c r="K4" s="17" t="s">
        <v>16</v>
      </c>
    </row>
    <row r="5" spans="1:11" ht="13.5" customHeight="1">
      <c r="A5" s="34" t="s">
        <v>7</v>
      </c>
      <c r="B5" s="15">
        <v>0.387</v>
      </c>
      <c r="C5" s="15">
        <v>0.21</v>
      </c>
      <c r="D5" s="15">
        <v>0.241</v>
      </c>
      <c r="E5" s="15">
        <v>0.055</v>
      </c>
      <c r="F5" s="15">
        <v>2440</v>
      </c>
      <c r="G5" s="15">
        <v>7</v>
      </c>
      <c r="H5" s="15">
        <f>4/3*PI()*F5^3*1000^3</f>
        <v>6.084965052624766E+19</v>
      </c>
      <c r="I5" s="18">
        <f>E5*$F$18</f>
        <v>3.2857000000000004E+23</v>
      </c>
      <c r="J5" s="16">
        <f>I5/H5</f>
        <v>5399.702334498544</v>
      </c>
      <c r="K5" s="15">
        <f>B5^3/D5^2</f>
        <v>0.9979270845887642</v>
      </c>
    </row>
    <row r="6" spans="1:11" ht="13.5" customHeight="1">
      <c r="A6" s="35" t="s">
        <v>8</v>
      </c>
      <c r="B6" s="15">
        <v>0.723</v>
      </c>
      <c r="C6" s="15">
        <v>0.01</v>
      </c>
      <c r="D6" s="15">
        <v>0.615</v>
      </c>
      <c r="E6" s="15">
        <v>0.815</v>
      </c>
      <c r="F6" s="15">
        <v>6050</v>
      </c>
      <c r="G6" s="15">
        <v>3</v>
      </c>
      <c r="H6" s="15">
        <f aca="true" t="shared" si="0" ref="H6:H12">4/3*PI()*F6^3*1000^3</f>
        <v>9.27587170497698E+20</v>
      </c>
      <c r="I6" s="18">
        <f aca="true" t="shared" si="1" ref="I6:I12">E6*$F$18</f>
        <v>4.86881E+24</v>
      </c>
      <c r="J6" s="16">
        <f aca="true" t="shared" si="2" ref="J6:J12">I6/H6</f>
        <v>5248.897521283779</v>
      </c>
      <c r="K6" s="15">
        <f aca="true" t="shared" si="3" ref="K6:K12">B6^3/D6^2</f>
        <v>0.9992281499107675</v>
      </c>
    </row>
    <row r="7" spans="1:11" ht="13.5" customHeight="1">
      <c r="A7" s="35" t="s">
        <v>6</v>
      </c>
      <c r="B7" s="15">
        <v>1</v>
      </c>
      <c r="C7" s="15">
        <v>0.02</v>
      </c>
      <c r="D7" s="15">
        <v>1</v>
      </c>
      <c r="E7" s="15">
        <v>1</v>
      </c>
      <c r="F7" s="15">
        <v>6378</v>
      </c>
      <c r="G7" s="15">
        <v>0</v>
      </c>
      <c r="H7" s="15">
        <f t="shared" si="0"/>
        <v>1.0867812925428892E+21</v>
      </c>
      <c r="I7" s="18">
        <f t="shared" si="1"/>
        <v>5.974E+24</v>
      </c>
      <c r="J7" s="16">
        <f t="shared" si="2"/>
        <v>5496.9661706467405</v>
      </c>
      <c r="K7" s="15">
        <f t="shared" si="3"/>
        <v>1</v>
      </c>
    </row>
    <row r="8" spans="1:11" ht="13.5" customHeight="1">
      <c r="A8" s="35" t="s">
        <v>9</v>
      </c>
      <c r="B8" s="15">
        <v>1.527</v>
      </c>
      <c r="C8" s="15">
        <v>0.09</v>
      </c>
      <c r="D8" s="15">
        <v>1.881</v>
      </c>
      <c r="E8" s="15">
        <v>0.107</v>
      </c>
      <c r="F8" s="15">
        <v>3397</v>
      </c>
      <c r="G8" s="15">
        <v>1.8</v>
      </c>
      <c r="H8" s="15">
        <f t="shared" si="0"/>
        <v>1.642007928938618E+20</v>
      </c>
      <c r="I8" s="18">
        <f t="shared" si="1"/>
        <v>6.39218E+23</v>
      </c>
      <c r="J8" s="16">
        <f t="shared" si="2"/>
        <v>3892.904466138516</v>
      </c>
      <c r="K8" s="36">
        <f t="shared" si="3"/>
        <v>1.0063279152644549</v>
      </c>
    </row>
    <row r="9" spans="1:11" ht="13.5" customHeight="1">
      <c r="A9" s="35" t="s">
        <v>11</v>
      </c>
      <c r="B9" s="15">
        <v>5.203</v>
      </c>
      <c r="C9" s="15">
        <v>0.05</v>
      </c>
      <c r="D9" s="15">
        <v>11.862</v>
      </c>
      <c r="E9" s="15">
        <v>317.89</v>
      </c>
      <c r="F9" s="15">
        <v>71400</v>
      </c>
      <c r="G9" s="15">
        <v>1.3</v>
      </c>
      <c r="H9" s="15">
        <f t="shared" si="0"/>
        <v>1.524695942744848E+24</v>
      </c>
      <c r="I9" s="18">
        <f t="shared" si="1"/>
        <v>1.89907486E+27</v>
      </c>
      <c r="J9" s="16">
        <f t="shared" si="2"/>
        <v>1245.5433288431088</v>
      </c>
      <c r="K9" s="15">
        <f t="shared" si="3"/>
        <v>1.0010266467327678</v>
      </c>
    </row>
    <row r="10" spans="1:11" ht="13.5" customHeight="1">
      <c r="A10" s="35" t="s">
        <v>13</v>
      </c>
      <c r="B10" s="15">
        <v>9.539</v>
      </c>
      <c r="C10" s="15">
        <v>0.06</v>
      </c>
      <c r="D10" s="15">
        <v>29.456</v>
      </c>
      <c r="E10" s="15">
        <v>95.17</v>
      </c>
      <c r="F10" s="15">
        <v>57800</v>
      </c>
      <c r="G10" s="15">
        <v>2.5</v>
      </c>
      <c r="H10" s="15">
        <f t="shared" si="0"/>
        <v>8.08857700756445E+23</v>
      </c>
      <c r="I10" s="18">
        <f t="shared" si="1"/>
        <v>5.6854558000000005E+26</v>
      </c>
      <c r="J10" s="16">
        <f t="shared" si="2"/>
        <v>702.8993844878961</v>
      </c>
      <c r="K10" s="15">
        <f t="shared" si="3"/>
        <v>1.0003707942349627</v>
      </c>
    </row>
    <row r="11" spans="1:11" ht="13.5" customHeight="1">
      <c r="A11" s="35" t="s">
        <v>12</v>
      </c>
      <c r="B11" s="15">
        <v>19.191</v>
      </c>
      <c r="C11" s="15">
        <v>0.05</v>
      </c>
      <c r="D11" s="15">
        <v>84.07</v>
      </c>
      <c r="E11" s="15">
        <v>14.56</v>
      </c>
      <c r="F11" s="15">
        <v>27900</v>
      </c>
      <c r="G11" s="15">
        <v>0.8</v>
      </c>
      <c r="H11" s="15">
        <f t="shared" si="0"/>
        <v>9.09706335142869E+22</v>
      </c>
      <c r="I11" s="18">
        <f t="shared" si="1"/>
        <v>8.698144000000001E+25</v>
      </c>
      <c r="J11" s="16">
        <f t="shared" si="2"/>
        <v>956.1485573950588</v>
      </c>
      <c r="K11" s="15">
        <f t="shared" si="3"/>
        <v>1.0000246874186491</v>
      </c>
    </row>
    <row r="12" spans="1:11" ht="13.5" customHeight="1">
      <c r="A12" s="35" t="s">
        <v>10</v>
      </c>
      <c r="B12" s="15">
        <v>30.061</v>
      </c>
      <c r="C12" s="15">
        <v>0.01</v>
      </c>
      <c r="D12" s="15">
        <v>164.81</v>
      </c>
      <c r="E12" s="15">
        <v>17.24</v>
      </c>
      <c r="F12" s="15">
        <v>24300</v>
      </c>
      <c r="G12" s="15">
        <v>1.8</v>
      </c>
      <c r="H12" s="15">
        <f t="shared" si="0"/>
        <v>6.010456109099088E+22</v>
      </c>
      <c r="I12" s="18">
        <f t="shared" si="1"/>
        <v>1.0299176E+26</v>
      </c>
      <c r="J12" s="16">
        <f t="shared" si="2"/>
        <v>1713.5431676155692</v>
      </c>
      <c r="K12" s="15">
        <f t="shared" si="3"/>
        <v>1.0000993661580162</v>
      </c>
    </row>
    <row r="13" ht="12.75" customHeight="1"/>
    <row r="15" spans="1:10" ht="15.75">
      <c r="A15" s="8"/>
      <c r="B15" s="9" t="s">
        <v>14</v>
      </c>
      <c r="C15" s="24"/>
      <c r="D15" s="24"/>
      <c r="E15" s="9" t="s">
        <v>6</v>
      </c>
      <c r="F15" s="24"/>
      <c r="G15" s="25"/>
      <c r="H15" s="9" t="s">
        <v>15</v>
      </c>
      <c r="I15" s="8"/>
      <c r="J15"/>
    </row>
    <row r="16" spans="1:10" ht="12.75">
      <c r="A16" s="10" t="s">
        <v>17</v>
      </c>
      <c r="B16" s="11"/>
      <c r="C16" s="23">
        <v>384000</v>
      </c>
      <c r="D16" s="20" t="s">
        <v>21</v>
      </c>
      <c r="E16" s="10"/>
      <c r="F16" s="23">
        <v>149600000</v>
      </c>
      <c r="G16" s="22"/>
      <c r="H16" s="32"/>
      <c r="I16" s="10"/>
      <c r="J16"/>
    </row>
    <row r="17" spans="1:9" ht="12.75">
      <c r="A17" s="3" t="s">
        <v>18</v>
      </c>
      <c r="B17" s="4"/>
      <c r="C17" s="15">
        <v>1738</v>
      </c>
      <c r="D17" s="21"/>
      <c r="E17" s="3"/>
      <c r="F17" s="15">
        <v>6378</v>
      </c>
      <c r="G17" s="21"/>
      <c r="H17" s="15">
        <v>696000</v>
      </c>
      <c r="I17" s="3"/>
    </row>
    <row r="18" spans="1:9" ht="12.75">
      <c r="A18" s="3" t="s">
        <v>19</v>
      </c>
      <c r="B18" s="4"/>
      <c r="C18" s="18">
        <v>7.35E+22</v>
      </c>
      <c r="D18" s="21"/>
      <c r="E18" s="3"/>
      <c r="F18" s="18">
        <v>5.974E+24</v>
      </c>
      <c r="G18" s="21"/>
      <c r="H18" s="18">
        <v>1.989E+30</v>
      </c>
      <c r="I18" s="3"/>
    </row>
    <row r="19" spans="1:9" ht="12.75">
      <c r="A19" s="27" t="s">
        <v>20</v>
      </c>
      <c r="B19" s="28"/>
      <c r="C19" s="26">
        <v>27.321661</v>
      </c>
      <c r="D19" s="29"/>
      <c r="E19" s="27"/>
      <c r="F19" s="26">
        <v>365.256366</v>
      </c>
      <c r="G19" s="29"/>
      <c r="H19" s="27"/>
      <c r="I19" s="27"/>
    </row>
    <row r="20" spans="1:9" ht="12.75">
      <c r="A20" s="30"/>
      <c r="B20" s="31"/>
      <c r="C20" s="30"/>
      <c r="D20" s="30"/>
      <c r="E20" s="30"/>
      <c r="F20" s="30"/>
      <c r="G20" s="30"/>
      <c r="H20" s="30"/>
      <c r="I20" s="30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</sheetData>
  <sheetProtection/>
  <mergeCells count="1">
    <mergeCell ref="A1:G1"/>
  </mergeCells>
  <printOptions horizontalCentered="1" verticalCentered="1"/>
  <pageMargins left="0.018018822075216222" right="0.018018822075216222" top="0.024025096100288308" bottom="0.024025096100288308" header="0.5" footer="0.5"/>
  <pageSetup horizontalDpi="300" verticalDpi="300" orientation="portrait" paperSize="9" r:id="rId7"/>
  <drawing r:id="rId6"/>
  <legacyDrawing r:id="rId5"/>
  <oleObjects>
    <oleObject progId="Document" shapeId="10000" r:id="rId1"/>
    <oleObject progId="Document" shapeId="10001" r:id="rId2"/>
    <oleObject progId="Document" shapeId="10002" r:id="rId3"/>
    <oleObject progId="Document" shapeId="1000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WtK</cp:lastModifiedBy>
  <dcterms:created xsi:type="dcterms:W3CDTF">1998-06-09T08:52:28Z</dcterms:created>
  <dcterms:modified xsi:type="dcterms:W3CDTF">2013-12-08T20:29:42Z</dcterms:modified>
  <cp:category/>
  <cp:version/>
  <cp:contentType/>
  <cp:contentStatus/>
</cp:coreProperties>
</file>